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HLB\EHLB Staff Reports and Publications\_Papers &amp; Posters\IAQ 2021 - Ventilation and Filtration Considerations for Schools\final version as of July 2021\"/>
    </mc:Choice>
  </mc:AlternateContent>
  <xr:revisionPtr revIDLastSave="0" documentId="13_ncr:1_{58FD9E58-F8E0-4D4B-BBDD-2DBB21ECE1C4}" xr6:coauthVersionLast="45" xr6:coauthVersionMax="45" xr10:uidLastSave="{00000000-0000-0000-0000-000000000000}"/>
  <bookViews>
    <workbookView xWindow="-108" yWindow="-108" windowWidth="23256" windowHeight="12576" tabRatio="758" xr2:uid="{00000000-000D-0000-FFFF-FFFF00000000}"/>
  </bookViews>
  <sheets>
    <sheet name="Disclaimer" sheetId="15" r:id="rId1"/>
    <sheet name="Example datasheet" sheetId="29" r:id="rId2"/>
    <sheet name="Example calculations" sheetId="27" r:id="rId3"/>
    <sheet name="Example estimated VR" sheetId="28"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7" l="1"/>
  <c r="C4" i="28"/>
  <c r="C3" i="28"/>
  <c r="C5" i="28"/>
  <c r="C8" i="27"/>
  <c r="C5" i="27"/>
  <c r="C7" i="27"/>
  <c r="C6" i="28"/>
  <c r="C6" i="27"/>
  <c r="C4" i="27"/>
</calcChain>
</file>

<file path=xl/sharedStrings.xml><?xml version="1.0" encoding="utf-8"?>
<sst xmlns="http://schemas.openxmlformats.org/spreadsheetml/2006/main" count="106" uniqueCount="72">
  <si>
    <t>Parameter</t>
  </si>
  <si>
    <t>person</t>
  </si>
  <si>
    <t>Category</t>
  </si>
  <si>
    <t>Units</t>
  </si>
  <si>
    <t>Note</t>
  </si>
  <si>
    <t>User input</t>
  </si>
  <si>
    <t>n/a</t>
  </si>
  <si>
    <t xml:space="preserve">Classroom information </t>
  </si>
  <si>
    <t>ppm</t>
  </si>
  <si>
    <t>Measurement time</t>
  </si>
  <si>
    <t>Estimated VR</t>
  </si>
  <si>
    <t>Outdoor airflow rate</t>
  </si>
  <si>
    <t>Outdoor airflow rate per occupant</t>
  </si>
  <si>
    <t>Outdoor airflow rate per floor area</t>
  </si>
  <si>
    <r>
      <t>h</t>
    </r>
    <r>
      <rPr>
        <vertAlign val="superscript"/>
        <sz val="12"/>
        <color theme="1"/>
        <rFont val="Arial"/>
        <family val="2"/>
      </rPr>
      <t>-1</t>
    </r>
    <r>
      <rPr>
        <sz val="12"/>
        <color theme="1"/>
        <rFont val="Arial"/>
        <family val="2"/>
      </rPr>
      <t xml:space="preserve"> (or ACH)</t>
    </r>
  </si>
  <si>
    <t>Calculated value</t>
  </si>
  <si>
    <t>Volume</t>
  </si>
  <si>
    <r>
      <t>T</t>
    </r>
    <r>
      <rPr>
        <vertAlign val="subscript"/>
        <sz val="12"/>
        <color rgb="FF000000"/>
        <rFont val="Arial"/>
        <family val="2"/>
      </rPr>
      <t xml:space="preserve">3 </t>
    </r>
    <r>
      <rPr>
        <sz val="12"/>
        <color rgb="FF000000"/>
        <rFont val="Arial"/>
        <family val="2"/>
      </rPr>
      <t>– T</t>
    </r>
    <r>
      <rPr>
        <vertAlign val="subscript"/>
        <sz val="12"/>
        <color rgb="FF000000"/>
        <rFont val="Arial"/>
        <family val="2"/>
      </rPr>
      <t>2</t>
    </r>
    <r>
      <rPr>
        <sz val="12"/>
        <color rgb="FF000000"/>
        <rFont val="Arial"/>
        <family val="2"/>
      </rPr>
      <t xml:space="preserve"> </t>
    </r>
  </si>
  <si>
    <r>
      <t>T</t>
    </r>
    <r>
      <rPr>
        <vertAlign val="subscript"/>
        <sz val="12"/>
        <rFont val="Arial"/>
        <family val="2"/>
      </rPr>
      <t>1</t>
    </r>
  </si>
  <si>
    <r>
      <t>T</t>
    </r>
    <r>
      <rPr>
        <vertAlign val="subscript"/>
        <sz val="12"/>
        <rFont val="Arial"/>
        <family val="2"/>
      </rPr>
      <t>2</t>
    </r>
  </si>
  <si>
    <r>
      <t>T</t>
    </r>
    <r>
      <rPr>
        <vertAlign val="subscript"/>
        <sz val="12"/>
        <rFont val="Arial"/>
        <family val="2"/>
      </rPr>
      <t>3</t>
    </r>
  </si>
  <si>
    <r>
      <t>T</t>
    </r>
    <r>
      <rPr>
        <vertAlign val="subscript"/>
        <sz val="12"/>
        <rFont val="Arial"/>
        <family val="2"/>
      </rPr>
      <t>4</t>
    </r>
  </si>
  <si>
    <r>
      <t>m</t>
    </r>
    <r>
      <rPr>
        <vertAlign val="superscript"/>
        <sz val="12"/>
        <rFont val="Arial"/>
        <family val="2"/>
      </rPr>
      <t>2</t>
    </r>
  </si>
  <si>
    <t>m</t>
  </si>
  <si>
    <t xml:space="preserve">Inspector's name: </t>
  </si>
  <si>
    <t>Date:</t>
  </si>
  <si>
    <t>Jane Jones</t>
  </si>
  <si>
    <t>Classroom name</t>
  </si>
  <si>
    <t xml:space="preserve">Floor area </t>
  </si>
  <si>
    <t xml:space="preserve">Ceiling height </t>
  </si>
  <si>
    <t>Enter classroom name or number</t>
  </si>
  <si>
    <t xml:space="preserve">Measure and enter floor area </t>
  </si>
  <si>
    <t>Measure and enter average ceiling height</t>
  </si>
  <si>
    <r>
      <t>Enter initial indoor CO</t>
    </r>
    <r>
      <rPr>
        <vertAlign val="subscript"/>
        <sz val="12"/>
        <rFont val="Arial"/>
        <family val="2"/>
      </rPr>
      <t>2</t>
    </r>
    <r>
      <rPr>
        <sz val="12"/>
        <rFont val="Arial"/>
        <family val="2"/>
      </rPr>
      <t xml:space="preserve"> concentration</t>
    </r>
  </si>
  <si>
    <t>h:min</t>
  </si>
  <si>
    <r>
      <t>Enter final indoor CO</t>
    </r>
    <r>
      <rPr>
        <vertAlign val="subscript"/>
        <sz val="12"/>
        <rFont val="Arial"/>
        <family val="2"/>
      </rPr>
      <t>2</t>
    </r>
    <r>
      <rPr>
        <sz val="12"/>
        <rFont val="Arial"/>
        <family val="2"/>
      </rPr>
      <t xml:space="preserve"> concentration</t>
    </r>
  </si>
  <si>
    <r>
      <t>CO</t>
    </r>
    <r>
      <rPr>
        <vertAlign val="subscript"/>
        <sz val="12"/>
        <rFont val="Arial"/>
        <family val="2"/>
      </rPr>
      <t>2</t>
    </r>
    <r>
      <rPr>
        <sz val="12"/>
        <rFont val="Arial"/>
        <family val="2"/>
      </rPr>
      <t xml:space="preserve"> monitor reading</t>
    </r>
  </si>
  <si>
    <r>
      <t>Enter initial outdoor CO</t>
    </r>
    <r>
      <rPr>
        <vertAlign val="subscript"/>
        <sz val="12"/>
        <rFont val="Arial"/>
        <family val="2"/>
      </rPr>
      <t>2</t>
    </r>
    <r>
      <rPr>
        <sz val="12"/>
        <rFont val="Arial"/>
        <family val="2"/>
      </rPr>
      <t xml:space="preserve"> concentration; 
if not measured, assume 400 ppm</t>
    </r>
  </si>
  <si>
    <r>
      <t>Enter final outdoor CO</t>
    </r>
    <r>
      <rPr>
        <vertAlign val="subscript"/>
        <sz val="12"/>
        <rFont val="Arial"/>
        <family val="2"/>
      </rPr>
      <t>2</t>
    </r>
    <r>
      <rPr>
        <sz val="12"/>
        <rFont val="Arial"/>
        <family val="2"/>
      </rPr>
      <t xml:space="preserve"> concentration; 
if not measured, assume 400 ppm</t>
    </r>
  </si>
  <si>
    <t>Number occupants</t>
  </si>
  <si>
    <r>
      <t xml:space="preserve"> Calculated as (Floor area </t>
    </r>
    <r>
      <rPr>
        <sz val="12"/>
        <color theme="1"/>
        <rFont val="Symbol"/>
        <family val="1"/>
        <charset val="2"/>
      </rPr>
      <t>´</t>
    </r>
    <r>
      <rPr>
        <sz val="12"/>
        <color theme="1"/>
        <rFont val="Arial"/>
        <family val="2"/>
      </rPr>
      <t xml:space="preserve"> Ceiling height)</t>
    </r>
  </si>
  <si>
    <r>
      <t>CO</t>
    </r>
    <r>
      <rPr>
        <vertAlign val="subscript"/>
        <sz val="12"/>
        <color theme="1"/>
        <rFont val="Arial"/>
        <family val="2"/>
      </rPr>
      <t>2</t>
    </r>
    <r>
      <rPr>
        <sz val="12"/>
        <color theme="1"/>
        <rFont val="Arial"/>
        <family val="2"/>
      </rPr>
      <t xml:space="preserve"> concentration</t>
    </r>
  </si>
  <si>
    <r>
      <t>m</t>
    </r>
    <r>
      <rPr>
        <vertAlign val="superscript"/>
        <sz val="12"/>
        <color theme="1"/>
        <rFont val="Arial"/>
        <family val="2"/>
      </rPr>
      <t>3</t>
    </r>
  </si>
  <si>
    <t>unitless</t>
  </si>
  <si>
    <t>Time used for VR calculation</t>
  </si>
  <si>
    <t>min</t>
  </si>
  <si>
    <t>Ratio of corrected final to initial 
indoor concentration</t>
  </si>
  <si>
    <t>L/s-occupant</t>
  </si>
  <si>
    <r>
      <t>m</t>
    </r>
    <r>
      <rPr>
        <vertAlign val="superscript"/>
        <sz val="12"/>
        <color theme="1"/>
        <rFont val="Arial"/>
        <family val="2"/>
      </rPr>
      <t>3</t>
    </r>
    <r>
      <rPr>
        <sz val="12"/>
        <color theme="1"/>
        <rFont val="Arial"/>
        <family val="2"/>
      </rPr>
      <t>/h</t>
    </r>
  </si>
  <si>
    <r>
      <t>L/s-m</t>
    </r>
    <r>
      <rPr>
        <vertAlign val="superscript"/>
        <sz val="12"/>
        <color theme="1"/>
        <rFont val="Arial"/>
        <family val="2"/>
      </rPr>
      <t>2</t>
    </r>
  </si>
  <si>
    <t>Outdoor air change rate (ACH)</t>
  </si>
  <si>
    <r>
      <t>C</t>
    </r>
    <r>
      <rPr>
        <vertAlign val="subscript"/>
        <sz val="12"/>
        <rFont val="Arial"/>
        <family val="2"/>
      </rPr>
      <t>outdoor initial</t>
    </r>
  </si>
  <si>
    <r>
      <t>C</t>
    </r>
    <r>
      <rPr>
        <vertAlign val="subscript"/>
        <sz val="12"/>
        <rFont val="Arial"/>
        <family val="2"/>
      </rPr>
      <t>indoor initial</t>
    </r>
  </si>
  <si>
    <r>
      <t>C</t>
    </r>
    <r>
      <rPr>
        <vertAlign val="subscript"/>
        <sz val="12"/>
        <rFont val="Arial"/>
        <family val="2"/>
      </rPr>
      <t>indoor final</t>
    </r>
  </si>
  <si>
    <r>
      <t>C</t>
    </r>
    <r>
      <rPr>
        <vertAlign val="subscript"/>
        <sz val="12"/>
        <rFont val="Arial"/>
        <family val="2"/>
      </rPr>
      <t>outdoor final</t>
    </r>
  </si>
  <si>
    <r>
      <t>Enter time C</t>
    </r>
    <r>
      <rPr>
        <vertAlign val="subscript"/>
        <sz val="12"/>
        <rFont val="Arial"/>
        <family val="2"/>
      </rPr>
      <t>outdoor initial</t>
    </r>
    <r>
      <rPr>
        <sz val="12"/>
        <rFont val="Arial"/>
        <family val="2"/>
      </rPr>
      <t xml:space="preserve"> measured</t>
    </r>
  </si>
  <si>
    <r>
      <t>Enter time C</t>
    </r>
    <r>
      <rPr>
        <vertAlign val="subscript"/>
        <sz val="12"/>
        <rFont val="Arial"/>
        <family val="2"/>
      </rPr>
      <t>indoor initial</t>
    </r>
    <r>
      <rPr>
        <sz val="12"/>
        <rFont val="Arial"/>
        <family val="2"/>
      </rPr>
      <t xml:space="preserve"> measured</t>
    </r>
  </si>
  <si>
    <r>
      <t>Enter time C</t>
    </r>
    <r>
      <rPr>
        <vertAlign val="subscript"/>
        <sz val="12"/>
        <rFont val="Arial"/>
        <family val="2"/>
      </rPr>
      <t>indoor final</t>
    </r>
    <r>
      <rPr>
        <sz val="12"/>
        <rFont val="Arial"/>
        <family val="2"/>
      </rPr>
      <t xml:space="preserve"> measured</t>
    </r>
  </si>
  <si>
    <r>
      <t>Enter time C</t>
    </r>
    <r>
      <rPr>
        <vertAlign val="subscript"/>
        <sz val="12"/>
        <rFont val="Arial"/>
        <family val="2"/>
      </rPr>
      <t>outdoor final</t>
    </r>
    <r>
      <rPr>
        <sz val="12"/>
        <rFont val="Arial"/>
        <family val="2"/>
      </rPr>
      <t xml:space="preserve"> measured</t>
    </r>
  </si>
  <si>
    <r>
      <t>C</t>
    </r>
    <r>
      <rPr>
        <vertAlign val="subscript"/>
        <sz val="12"/>
        <color rgb="FF000000"/>
        <rFont val="Arial"/>
        <family val="2"/>
      </rPr>
      <t>outdoor average</t>
    </r>
  </si>
  <si>
    <r>
      <t>C</t>
    </r>
    <r>
      <rPr>
        <vertAlign val="subscript"/>
        <sz val="12"/>
        <color rgb="FF000000"/>
        <rFont val="Arial"/>
        <family val="2"/>
      </rPr>
      <t>indoor initial</t>
    </r>
    <r>
      <rPr>
        <sz val="12"/>
        <color rgb="FF000000"/>
        <rFont val="Arial"/>
        <family val="2"/>
      </rPr>
      <t xml:space="preserve"> </t>
    </r>
    <r>
      <rPr>
        <sz val="12"/>
        <color theme="1"/>
        <rFont val="Arial"/>
        <family val="2"/>
      </rPr>
      <t>−</t>
    </r>
    <r>
      <rPr>
        <sz val="12"/>
        <color rgb="FF000000"/>
        <rFont val="Arial"/>
        <family val="2"/>
      </rPr>
      <t xml:space="preserve"> 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</si>
  <si>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</si>
  <si>
    <r>
      <t>(C</t>
    </r>
    <r>
      <rPr>
        <vertAlign val="subscript"/>
        <sz val="12"/>
        <color rgb="FF000000"/>
        <rFont val="Arial"/>
        <family val="2"/>
      </rPr>
      <t>indoor final</t>
    </r>
    <r>
      <rPr>
        <sz val="12"/>
        <color rgb="FF000000"/>
        <rFont val="Arial"/>
        <family val="2"/>
      </rPr>
      <t xml:space="preserve"> </t>
    </r>
    <r>
      <rPr>
        <sz val="12"/>
        <color theme="1"/>
        <rFont val="Arial"/>
        <family val="2"/>
      </rPr>
      <t xml:space="preserve">− </t>
    </r>
    <r>
      <rPr>
        <sz val="12"/>
        <color rgb="FF000000"/>
        <rFont val="Arial"/>
        <family val="2"/>
      </rPr>
      <t>C</t>
    </r>
    <r>
      <rPr>
        <vertAlign val="subscript"/>
        <sz val="12"/>
        <color rgb="FF000000"/>
        <rFont val="Arial"/>
        <family val="2"/>
      </rPr>
      <t>outdoor average</t>
    </r>
    <r>
      <rPr>
        <sz val="12"/>
        <color rgb="FF000000"/>
        <rFont val="Arial"/>
        <family val="2"/>
      </rPr>
      <t>)/
(C</t>
    </r>
    <r>
      <rPr>
        <vertAlign val="subscript"/>
        <sz val="12"/>
        <color rgb="FF000000"/>
        <rFont val="Arial"/>
        <family val="2"/>
      </rPr>
      <t>indoor initial</t>
    </r>
    <r>
      <rPr>
        <sz val="12"/>
        <color rgb="FF000000"/>
        <rFont val="Arial"/>
        <family val="2"/>
      </rPr>
      <t xml:space="preserve"> − C</t>
    </r>
    <r>
      <rPr>
        <vertAlign val="subscript"/>
        <sz val="12"/>
        <color rgb="FF000000"/>
        <rFont val="Arial"/>
        <family val="2"/>
      </rPr>
      <t>outdoor average</t>
    </r>
    <r>
      <rPr>
        <sz val="12"/>
        <color rgb="FF000000"/>
        <rFont val="Arial"/>
        <family val="2"/>
      </rPr>
      <t>)</t>
    </r>
  </si>
  <si>
    <r>
      <t>Calculated as average of 
C</t>
    </r>
    <r>
      <rPr>
        <vertAlign val="subscript"/>
        <sz val="12"/>
        <color theme="1"/>
        <rFont val="Arial"/>
        <family val="2"/>
      </rPr>
      <t>outdoor initial</t>
    </r>
    <r>
      <rPr>
        <sz val="12"/>
        <color theme="1"/>
        <rFont val="Arial"/>
        <family val="2"/>
      </rPr>
      <t xml:space="preserve"> and C</t>
    </r>
    <r>
      <rPr>
        <vertAlign val="subscript"/>
        <sz val="12"/>
        <color theme="1"/>
        <rFont val="Arial"/>
        <family val="2"/>
      </rPr>
      <t>outdoor final</t>
    </r>
  </si>
  <si>
    <t>Initial indoor concentration 
after background subtraction</t>
  </si>
  <si>
    <t>Final indoor concentration 
after background subtraction</t>
  </si>
  <si>
    <t>Enter expected maximum number of occupants</t>
  </si>
  <si>
    <r>
      <t>Classroom CO</t>
    </r>
    <r>
      <rPr>
        <vertAlign val="subscript"/>
        <sz val="20"/>
        <color theme="1"/>
        <rFont val="Arial"/>
        <family val="2"/>
      </rPr>
      <t>2</t>
    </r>
    <r>
      <rPr>
        <sz val="20"/>
        <color theme="1"/>
        <rFont val="Arial"/>
        <family val="2"/>
      </rPr>
      <t xml:space="preserve"> Decay Measurement and 
Ventilation Rate Calculation Datasheet 
(using International System of Units [SI] units) </t>
    </r>
  </si>
  <si>
    <r>
      <t>Disclaimer: This spreadsheet is for illustrative purposes only based on the inputs that a user enters in the tab of "Example datasheet". It demonstrates how to estimate outdoor air ventilation rates (VRs) based on classroom CO</t>
    </r>
    <r>
      <rPr>
        <vertAlign val="subscript"/>
        <sz val="12"/>
        <color theme="1"/>
        <rFont val="Arial"/>
        <family val="2"/>
      </rPr>
      <t>2</t>
    </r>
    <r>
      <rPr>
        <sz val="12"/>
        <color theme="1"/>
        <rFont val="Arial"/>
        <family val="2"/>
      </rPr>
      <t xml:space="preserve"> decay measurement. For details of how to conduct a CO</t>
    </r>
    <r>
      <rPr>
        <vertAlign val="subscript"/>
        <sz val="12"/>
        <color theme="1"/>
        <rFont val="Arial"/>
        <family val="2"/>
      </rPr>
      <t>2</t>
    </r>
    <r>
      <rPr>
        <sz val="12"/>
        <color theme="1"/>
        <rFont val="Arial"/>
        <family val="2"/>
      </rPr>
      <t xml:space="preserve"> decay test, see Appendix E of the IAQ report entitled "</t>
    </r>
    <r>
      <rPr>
        <i/>
        <sz val="12"/>
        <color theme="1"/>
        <rFont val="Arial"/>
        <family val="2"/>
      </rPr>
      <t>Ventilation and Filtration to Reduce Long-range Airborne Transmission of COVID-19 and Other Respiratory Infections: Considerations for Reopened Schools.</t>
    </r>
    <r>
      <rPr>
        <sz val="12"/>
        <color theme="1"/>
        <rFont val="Arial"/>
        <family val="2"/>
      </rPr>
      <t>"</t>
    </r>
  </si>
  <si>
    <t>Information to be entered by field inspector (or user): Enter (or overwrite) the values in the "User Input" column and in cells B2 and D2 to calculate your VR</t>
  </si>
  <si>
    <t>Calculated Values based on Example Datasheet</t>
  </si>
  <si>
    <t>Estimated VR: Model Outputs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</si>
</sst>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19" x14ac:knownFonts="1">
    <font>
      <sz val="11"/>
      <color theme="1"/>
      <name val="Calibri"/>
      <family val="2"/>
      <scheme val="minor"/>
    </font>
    <font>
      <sz val="10"/>
      <color rgb="FF000000"/>
      <name val="Arial"/>
      <family val="2"/>
    </font>
    <font>
      <sz val="12"/>
      <color theme="1"/>
      <name val="Arial"/>
      <family val="2"/>
    </font>
    <font>
      <sz val="20"/>
      <color theme="1"/>
      <name val="Arial"/>
      <family val="2"/>
    </font>
    <font>
      <b/>
      <sz val="12"/>
      <color theme="1"/>
      <name val="Arial"/>
      <family val="2"/>
    </font>
    <font>
      <b/>
      <sz val="12"/>
      <name val="Arial"/>
      <family val="2"/>
    </font>
    <font>
      <sz val="12"/>
      <name val="Arial"/>
      <family val="2"/>
    </font>
    <font>
      <vertAlign val="superscript"/>
      <sz val="12"/>
      <color theme="1"/>
      <name val="Arial"/>
      <family val="2"/>
    </font>
    <font>
      <sz val="12"/>
      <color rgb="FF000000"/>
      <name val="Arial"/>
      <family val="2"/>
    </font>
    <font>
      <vertAlign val="subscript"/>
      <sz val="12"/>
      <color rgb="FF000000"/>
      <name val="Arial"/>
      <family val="2"/>
    </font>
    <font>
      <vertAlign val="subscript"/>
      <sz val="12"/>
      <color theme="1"/>
      <name val="Arial"/>
      <family val="2"/>
    </font>
    <font>
      <vertAlign val="subscript"/>
      <sz val="20"/>
      <color theme="1"/>
      <name val="Arial"/>
      <family val="2"/>
    </font>
    <font>
      <sz val="12"/>
      <color theme="1"/>
      <name val="Symbol"/>
      <family val="1"/>
      <charset val="2"/>
    </font>
    <font>
      <vertAlign val="superscript"/>
      <sz val="12"/>
      <name val="Arial"/>
      <family val="2"/>
    </font>
    <font>
      <vertAlign val="subscript"/>
      <sz val="12"/>
      <name val="Arial"/>
      <family val="2"/>
    </font>
    <font>
      <i/>
      <sz val="12"/>
      <color theme="1"/>
      <name val="Arial"/>
      <family val="2"/>
    </font>
    <font>
      <sz val="11"/>
      <color theme="1"/>
      <name val="Arial"/>
      <family val="2"/>
    </font>
    <font>
      <b/>
      <sz val="12"/>
      <color theme="0"/>
      <name val="Arial"/>
      <family val="2"/>
    </font>
    <font>
      <b/>
      <sz val="14"/>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s>
  <cellStyleXfs count="2">
    <xf numFmtId="0" fontId="0" fillId="0" borderId="0"/>
    <xf numFmtId="0" fontId="1" fillId="0" borderId="0"/>
  </cellStyleXfs>
  <cellXfs count="59">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0" fontId="2" fillId="0" borderId="0" xfId="0" applyFont="1" applyAlignment="1">
      <alignment horizontal="center" vertical="center" wrapText="1"/>
    </xf>
    <xf numFmtId="0" fontId="2" fillId="0" borderId="0" xfId="1" applyFont="1" applyFill="1" applyAlignment="1">
      <alignment wrapText="1"/>
    </xf>
    <xf numFmtId="0" fontId="3"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2" fillId="0" borderId="0" xfId="1" applyFont="1" applyAlignment="1">
      <alignment vertical="center" wrapText="1"/>
    </xf>
    <xf numFmtId="0" fontId="16" fillId="0" borderId="0" xfId="0" applyFont="1"/>
    <xf numFmtId="0" fontId="2" fillId="0" borderId="0" xfId="0" applyFont="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8" fillId="2" borderId="8" xfId="0" applyFont="1" applyFill="1" applyBorder="1" applyAlignment="1">
      <alignment horizontal="center" vertical="center"/>
    </xf>
    <xf numFmtId="1" fontId="5" fillId="2"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xf numFmtId="0" fontId="2" fillId="0" borderId="0" xfId="0" applyFont="1"/>
    <xf numFmtId="0" fontId="2" fillId="0" borderId="0" xfId="0" applyFont="1" applyBorder="1"/>
    <xf numFmtId="2" fontId="2" fillId="0" borderId="0" xfId="0" applyNumberFormat="1" applyFont="1"/>
    <xf numFmtId="11" fontId="2" fillId="0" borderId="0" xfId="0" applyNumberFormat="1" applyFont="1"/>
    <xf numFmtId="164" fontId="2" fillId="0" borderId="0" xfId="0" applyNumberFormat="1" applyFont="1"/>
    <xf numFmtId="164" fontId="6" fillId="0" borderId="0" xfId="0" applyNumberFormat="1" applyFont="1"/>
    <xf numFmtId="0" fontId="2" fillId="0" borderId="0" xfId="0" applyFont="1" applyAlignment="1">
      <alignment wrapText="1"/>
    </xf>
    <xf numFmtId="0" fontId="6" fillId="0" borderId="0" xfId="0" applyFont="1"/>
    <xf numFmtId="164" fontId="5" fillId="2" borderId="1" xfId="0"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4" fontId="18" fillId="0" borderId="10" xfId="0" applyNumberFormat="1" applyFont="1" applyBorder="1" applyAlignment="1">
      <alignment horizontal="center" vertical="center"/>
    </xf>
    <xf numFmtId="0" fontId="4" fillId="0" borderId="0" xfId="0" applyFont="1" applyAlignment="1">
      <alignment horizontal="center" vertical="center"/>
    </xf>
    <xf numFmtId="0" fontId="17" fillId="3" borderId="11" xfId="0" applyFont="1" applyFill="1" applyBorder="1" applyAlignment="1">
      <alignment horizontal="center" vertical="center" wrapText="1"/>
    </xf>
    <xf numFmtId="0" fontId="18" fillId="2" borderId="12" xfId="0" applyFont="1" applyFill="1" applyBorder="1" applyAlignment="1" applyProtection="1">
      <alignment horizontal="center" vertical="center" wrapText="1"/>
      <protection locked="0"/>
    </xf>
    <xf numFmtId="1" fontId="18" fillId="2" borderId="13" xfId="0" applyNumberFormat="1" applyFont="1" applyFill="1" applyBorder="1" applyAlignment="1" applyProtection="1">
      <alignment horizontal="center" vertical="center" wrapText="1"/>
      <protection locked="0"/>
    </xf>
    <xf numFmtId="164" fontId="18" fillId="2" borderId="13" xfId="0" applyNumberFormat="1"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xf>
    <xf numFmtId="165" fontId="18" fillId="2" borderId="13" xfId="0" applyNumberFormat="1" applyFont="1" applyFill="1" applyBorder="1" applyAlignment="1">
      <alignment horizontal="center" vertical="center"/>
    </xf>
    <xf numFmtId="165" fontId="18" fillId="2" borderId="14" xfId="0" applyNumberFormat="1" applyFont="1" applyFill="1" applyBorder="1" applyAlignment="1">
      <alignment horizontal="center" vertical="center"/>
    </xf>
  </cellXfs>
  <cellStyles count="2">
    <cellStyle name="Normal" xfId="0" builtinId="0"/>
    <cellStyle name="Normal_Sheet1" xfId="1" xr:uid="{00000000-0005-0000-0000-000002000000}"/>
  </cellStyles>
  <dxfs count="29">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2"/>
        <color auto="1"/>
        <name val="Arial"/>
        <family val="2"/>
        <scheme val="none"/>
      </font>
      <fill>
        <patternFill>
          <fgColor indexed="64"/>
          <bgColor theme="0"/>
        </patternFill>
      </fill>
    </dxf>
    <dxf>
      <font>
        <b val="0"/>
        <i val="0"/>
        <strike val="0"/>
        <condense val="0"/>
        <extend val="0"/>
        <outline val="0"/>
        <shadow val="0"/>
        <u val="none"/>
        <vertAlign val="baseline"/>
        <sz val="12"/>
        <color rgb="FF000000"/>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name val="Arial"/>
        <family val="2"/>
        <scheme val="none"/>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color auto="1"/>
        <name val="Arial"/>
        <family val="2"/>
        <scheme val="none"/>
      </font>
      <fill>
        <patternFill>
          <fgColor indexed="64"/>
          <bgColor theme="0"/>
        </patternFill>
      </fill>
      <border diagonalUp="0" diagonalDown="0">
        <left style="thick">
          <color auto="1"/>
        </left>
        <right style="thick">
          <color auto="1"/>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sz val="12"/>
        <color auto="1"/>
        <name val="Arial"/>
        <family val="2"/>
        <scheme val="none"/>
      </font>
      <fill>
        <patternFill>
          <fgColor indexed="64"/>
          <bgColor theme="0"/>
        </patternFill>
      </fill>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3D5BCA"/>
      <color rgb="FF649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7E2B3A-251E-476D-8DE0-C0760C97D229}" name="Table22" displayName="Table22" ref="A3:E15" totalsRowShown="0" headerRowDxfId="28" dataDxfId="26" headerRowBorderDxfId="27" tableBorderDxfId="25" totalsRowBorderDxfId="24">
  <tableColumns count="5">
    <tableColumn id="1" xr3:uid="{334E3BD9-62DE-4B03-929E-5FCC46187EC2}" name="Category" dataDxfId="23"/>
    <tableColumn id="2" xr3:uid="{226767AB-3AA9-45EF-B5FD-97A79683126E}" name="Parameter" dataDxfId="22"/>
    <tableColumn id="3" xr3:uid="{F0A5C668-D172-486B-B5DE-866BBE402B4E}" name="User input" dataDxfId="21"/>
    <tableColumn id="4" xr3:uid="{120A550B-AED4-41F4-911D-727A3DE26C4A}" name="Units" dataDxfId="20"/>
    <tableColumn id="5" xr3:uid="{9DE3FC0D-80F3-44AF-A348-DDDE173EBABA}" name="Note" dataDxfId="19"/>
  </tableColumns>
  <tableStyleInfo name="TableStyleLight1" showFirstColumn="0" showLastColumn="0" showRowStripes="1" showColumnStripes="0"/>
  <extLst>
    <ext xmlns:x14="http://schemas.microsoft.com/office/spreadsheetml/2009/9/main" uri="{504A1905-F514-4f6f-8877-14C23A59335A}">
      <x14:table altText="Example datasheet of information to be entered by field inspector" altTextSummary="Example classroom and monitoring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8F1F1D-F6E7-4FAE-AC31-19427CAAC5E0}" name="Table4" displayName="Table4" ref="A2:E8" totalsRowShown="0" headerRowDxfId="18" dataDxfId="16" headerRowBorderDxfId="17" tableBorderDxfId="15" totalsRowBorderDxfId="14">
  <tableColumns count="5">
    <tableColumn id="1" xr3:uid="{26367145-66E2-4963-881A-D7B94FEE6F08}" name="Category" dataDxfId="13"/>
    <tableColumn id="2" xr3:uid="{29E8D573-4753-4DCC-910D-6EE914984C36}" name="Parameter" dataDxfId="12"/>
    <tableColumn id="3" xr3:uid="{0CD9BC6E-7947-4DF1-B090-F20C5CFBEBB5}" name="Calculated value" dataDxfId="11"/>
    <tableColumn id="4" xr3:uid="{54986217-0764-4EAC-A7AD-BB6E4FE06D52}" name="Units" dataDxfId="10"/>
    <tableColumn id="5" xr3:uid="{35D46B8E-C1F3-4CDD-A3C2-5BA1AC1B2C0A}" name="Note" dataDxfId="9"/>
  </tableColumns>
  <tableStyleInfo name="TableStyleLight1" showFirstColumn="0" showLastColumn="0" showRowStripes="1" showColumnStripes="0"/>
  <extLst>
    <ext xmlns:x14="http://schemas.microsoft.com/office/spreadsheetml/2009/9/main" uri="{504A1905-F514-4f6f-8877-14C23A59335A}">
      <x14:table altText="Example calculated values based on example datasheet" altTextSummary="Example calculations based on information entered in example data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28CA48-C00C-41CD-90C3-7B782F17E24C}" name="Table5" displayName="Table5" ref="A2:D6" totalsRowShown="0" headerRowDxfId="8" dataDxfId="6" headerRowBorderDxfId="7" tableBorderDxfId="5" totalsRowBorderDxfId="4">
  <tableColumns count="4">
    <tableColumn id="1" xr3:uid="{C905257E-4479-496E-93D3-9AE3350F01EE}" name="Category" dataDxfId="3"/>
    <tableColumn id="2" xr3:uid="{4009ED0F-5509-4894-BF17-441EEA6395C1}" name="Parameter" dataDxfId="2"/>
    <tableColumn id="3" xr3:uid="{3D6C7CF1-8FFB-4CCF-88AE-C0DAA60CC098}" name="Calculated value" dataDxfId="1"/>
    <tableColumn id="4" xr3:uid="{207D5153-6B62-4277-B0DD-D26DC7006EC7}" name="Units" dataDxfId="0"/>
  </tableColumns>
  <tableStyleInfo name="TableStyleLight1" showFirstColumn="0" showLastColumn="0" showRowStripes="1" showColumnStripes="0"/>
  <extLst>
    <ext xmlns:x14="http://schemas.microsoft.com/office/spreadsheetml/2009/9/main" uri="{504A1905-F514-4f6f-8877-14C23A59335A}">
      <x14:table altText="Example estimated Ventilation Rate" altTextSummary="Example estimate of ventilation rate based on example data in example data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activeCell="A10" sqref="A10"/>
    </sheetView>
  </sheetViews>
  <sheetFormatPr defaultColWidth="8.88671875" defaultRowHeight="14.4" x14ac:dyDescent="0.3"/>
  <cols>
    <col min="1" max="1" width="77.109375" customWidth="1"/>
  </cols>
  <sheetData>
    <row r="1" spans="1:15" ht="80.25" customHeight="1" x14ac:dyDescent="0.3">
      <c r="A1" s="5" t="s">
        <v>67</v>
      </c>
      <c r="B1" s="2"/>
      <c r="C1" s="1"/>
      <c r="D1" s="1"/>
      <c r="E1" s="1"/>
      <c r="F1" s="1"/>
      <c r="G1" s="1"/>
      <c r="H1" s="1"/>
      <c r="I1" s="1"/>
      <c r="J1" s="1"/>
      <c r="K1" s="1"/>
      <c r="L1" s="1"/>
    </row>
    <row r="2" spans="1:15" s="38" customFormat="1" ht="121.65" customHeight="1" x14ac:dyDescent="0.25">
      <c r="A2" s="8" t="s">
        <v>68</v>
      </c>
      <c r="B2" s="4"/>
      <c r="C2" s="4"/>
      <c r="D2" s="4"/>
      <c r="E2" s="4"/>
      <c r="F2" s="4"/>
      <c r="G2" s="4"/>
      <c r="H2" s="4"/>
      <c r="I2" s="4"/>
      <c r="J2" s="4"/>
      <c r="K2" s="4"/>
      <c r="L2" s="4"/>
      <c r="M2" s="37"/>
      <c r="N2" s="37"/>
      <c r="O2" s="37"/>
    </row>
    <row r="3" spans="1:15" ht="15" x14ac:dyDescent="0.3">
      <c r="A3" s="10"/>
    </row>
    <row r="7" spans="1:15" x14ac:dyDescent="0.3">
      <c r="A7" s="9"/>
    </row>
  </sheetData>
  <sheetProtection algorithmName="SHA-512" hashValue="jt1cFXuQvXC16WZ7yTpyPv0cF+nFOCSokIPIEL8jihx0VbHNFcPre8afvaXmx46v1uxILPKDwcbWse+S/kz28Q==" saltValue="lpXQQ7KXgwyzhHbEyqUcQQ==" spinCount="100000" sheet="1" objects="1" scenarios="1"/>
  <hyperlinks>
    <hyperlink ref="D12" r:id="rId1" display="https://www.medrxiv.org/content/10.1101/2020.06.15.20132027v1" xr:uid="{00000000-0004-0000-0000-000000000000}"/>
    <hyperlink ref="D13" r:id="rId2" display="https://academic.oup.com/aje/article-abstract/107/5/421/58522" xr:uid="{00000000-0004-0000-0000-000001000000}"/>
    <hyperlink ref="D14" r:id="rId3" display="https://www.sciencedirect.com/science/article/pii/S0160412020312800" xr:uid="{00000000-0004-0000-0000-000002000000}"/>
    <hyperlink ref="D15" r:id="rId4" display="https://www.medrxiv.org/content/10.1101/2020.06.01.20118984v1" xr:uid="{00000000-0004-0000-0000-000003000000}"/>
    <hyperlink ref="A19" location="Readme!A72" display="The most uncertain parameter is the quanta emission rates for SARS-CoV-2" xr:uid="{00000000-0004-0000-0000-000004000000}"/>
    <hyperlink ref="G21" r:id="rId5" display="https://www.medrxiv.org/content/10.1101/2020.06.15.20132027v1" xr:uid="{00000000-0004-0000-0000-000005000000}"/>
    <hyperlink ref="H25" r:id="rId6" display="Paper 1" xr:uid="{00000000-0004-0000-0000-000006000000}"/>
    <hyperlink ref="I25" r:id="rId7" display="Paper 2" xr:uid="{00000000-0004-0000-0000-000007000000}"/>
    <hyperlink ref="A49" location="Readme!A102" display="Inhalation (Breathing) Rates" xr:uid="{00000000-0004-0000-0000-000008000000}"/>
    <hyperlink ref="B53" r:id="rId8" display="https://www.epa.gov/expobox/exposure-factors-handbook-chapter-6" xr:uid="{00000000-0004-0000-0000-000009000000}"/>
    <hyperlink ref="A122" location="Readme!A174" display="Mask efficiencies in reducing virus emission (as they come out the nose and mouth of an infected person)" xr:uid="{00000000-0004-0000-0000-00000A000000}"/>
    <hyperlink ref="B123" r:id="rId9" display="Note that mask fit may be as important as the type of mask, see this video: https://twitter.com/jljcolorado/status/1280935408398766080" xr:uid="{00000000-0004-0000-0000-00000B000000}"/>
    <hyperlink ref="E125" r:id="rId10" display="https://pubmed.ncbi.nlm.nih.gov/24229526/" xr:uid="{00000000-0004-0000-0000-00000C000000}"/>
    <hyperlink ref="C129" r:id="rId11" display="See for example this article for a picture of that type of mask: https://www.healthline.com/health-news/certain-type-n95-mask-harm-covid19-spread" xr:uid="{00000000-0004-0000-0000-00000D000000}"/>
    <hyperlink ref="F131" r:id="rId12" display="https://journals.plos.org/plospathogens/article?id=10.1371/journal.ppat.1003205" xr:uid="{00000000-0004-0000-0000-00000E000000}"/>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00000000-0004-0000-0000-00000F000000}"/>
    <hyperlink ref="A135" location="Readme!A188" display="Mask efficiencies in reducing virus inhalation by a susceptible person (for virus already in aerosol particles floating in the air) " xr:uid="{00000000-0004-0000-0000-000010000000}"/>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00000000-0004-0000-0000-000011000000}"/>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00000000-0004-0000-0000-000012000000}"/>
    <hyperlink ref="A141" location="Readme!A195" display="Building ventilation rates" xr:uid="{00000000-0004-0000-0000-000013000000}"/>
    <hyperlink ref="B144" r:id="rId16" display="An MIT calculator for natural ventilation (through cracks, windows etc.) can be downloaded here: http://coolvent.mit.edu/ " xr:uid="{00000000-0004-0000-0000-000014000000}"/>
    <hyperlink ref="B145" r:id="rId17" display="This can be measured approximately for a given space with a fast (few minutes response) CO2 meter such as this one" xr:uid="{00000000-0004-0000-0000-000015000000}"/>
    <hyperlink ref="C146" r:id="rId18" display="See this post which explains how to do it with some graphs: https://medium.com/@jjose_19945/how-to-quantify-the-ventilation-rate-of-an-indoor-space-using-a-cheap-co2-monitor-4d8b6d4dab44?source=friends_link&amp;sk=6cda52f5682a4a450a10691f07d1ad2c" xr:uid="{00000000-0004-0000-0000-000016000000}"/>
    <hyperlink ref="D157" r:id="rId19" display="https://www.sciencedirect.com/science/article/abs/pii/S1352231007008758 " xr:uid="{00000000-0004-0000-0000-000017000000}"/>
    <hyperlink ref="D158" r:id="rId20" display="https://link.springer.com/article/10.1007/s00420-008-0301-9 " xr:uid="{00000000-0004-0000-0000-000018000000}"/>
    <hyperlink ref="D159" r:id="rId21" display="https://onlinelibrary.wiley.com/doi/full/10.1111/ina.12111 " xr:uid="{00000000-0004-0000-0000-000019000000}"/>
    <hyperlink ref="D160" r:id="rId22" display="https://onlinelibrary.wiley.com/doi/full/10.1111/j.1600-0668.2012.00769.x " xr:uid="{00000000-0004-0000-0000-00001A000000}"/>
    <hyperlink ref="D161" r:id="rId23" display="https://onlinelibrary.wiley.com/doi/full/10.1111/ina.12272" xr:uid="{00000000-0004-0000-0000-00001B000000}"/>
    <hyperlink ref="D162" r:id="rId24" display="https://www.ashrae.org/technical-resources/bookstore/standards-62-1-62-2" xr:uid="{00000000-0004-0000-0000-00001C000000}"/>
    <hyperlink ref="D164" r:id="rId25" display="reasonable first estimate (if you can't measure or get hard data from facilities folks) (Link)" xr:uid="{00000000-0004-0000-0000-00001D000000}"/>
    <hyperlink ref="A250" location="Readme!A256" display="Decay rate of the virus infectivity in aerosols (indoors and outdoors)" xr:uid="{00000000-0004-0000-0000-00001E000000}"/>
    <hyperlink ref="C253" r:id="rId26" display="https://www.nejm.org/doi/full/10.1056/nejmc2004973" xr:uid="{00000000-0004-0000-0000-00001F000000}"/>
    <hyperlink ref="C254" r:id="rId27" display="https://www.medrxiv.org/content/10.1101/2020.04.13.20063784v1   (lower confidence in this result due to lack of replicates)" xr:uid="{00000000-0004-0000-0000-000020000000}"/>
    <hyperlink ref="C255" r:id="rId28" display="https://www.tandfonline.com/doi/full/10.1080/22221751.2020.1777906" xr:uid="{00000000-0004-0000-0000-000021000000}"/>
    <hyperlink ref="C256" r:id="rId29" display="https://academic.oup.com/jid/advance-article/doi/10.1093/infdis/jiaa334/5856149" xr:uid="{00000000-0004-0000-0000-000022000000}"/>
    <hyperlink ref="D257" r:id="rId30" display="Online estimator based on above (includes UV = 0, which is what should be used in most indoor spaces)" xr:uid="{00000000-0004-0000-0000-000023000000}"/>
    <hyperlink ref="A277" location="Readme!A283" display="Deposition of virus-containing aerosol to surfaces" xr:uid="{00000000-0004-0000-0000-000024000000}"/>
    <hyperlink ref="C280" r:id="rId31" display="https://www.sciencedirect.com/science/article/abs/pii/S1352231002001577" xr:uid="{00000000-0004-0000-0000-000025000000}"/>
    <hyperlink ref="C281" r:id="rId32" display="https://www.sciencedirect.com/science/article/abs/pii/S1296207418305922?via%3Dihub" xr:uid="{00000000-0004-0000-0000-000026000000}"/>
    <hyperlink ref="A283" location="Readme!A289" display="Virus removal rate of other control measures" xr:uid="{00000000-0004-0000-0000-000027000000}"/>
    <hyperlink ref="B292" r:id="rId33" display="A more elaborate calculator for HEPA filters can be found here: https://tinyurl.com/portableaircleanertool " xr:uid="{00000000-0004-0000-0000-00002800000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00000000-0004-0000-0000-000029000000}"/>
    <hyperlink ref="C304" r:id="rId35" display="- Table of filter efficiency from https://www.nafahq.org/understanding-merv-nafa-users-guide-to-ansi-ashrae-52-2/ We are not sure the particle size that contains more virus, but suspect it is 1-10 um mostly, based on our read of the literature. Therefore " xr:uid="{00000000-0004-0000-0000-00002A000000}"/>
    <hyperlink ref="A327" location="Readme!A301" display="Disease prevalence in your area - Probability of someone being infected in a given region and time period" xr:uid="{00000000-0004-0000-0000-00002B000000}"/>
    <hyperlink ref="C330" r:id="rId36" display="https://sites.google.com/compassfortcollins.org/coronavirusrisk/home" xr:uid="{00000000-0004-0000-0000-00002C000000}"/>
    <hyperlink ref="C331" r:id="rId37" display="https://www.descarteslabs.com/resources/covid-19-now" xr:uid="{00000000-0004-0000-0000-00002D000000}"/>
    <hyperlink ref="C332" r:id="rId38" display="https://covid19risk.biosci.gatech.edu/" xr:uid="{00000000-0004-0000-0000-00002E000000}"/>
    <hyperlink ref="C335" r:id="rId39" display="https://covid19-projections.com/" xr:uid="{00000000-0004-0000-0000-00002F000000}"/>
    <hyperlink ref="C336" r:id="rId40" display="For the UK, you can get estimates from here: https://covid.joinzoe.com/data" xr:uid="{00000000-0004-0000-0000-000030000000}"/>
    <hyperlink ref="A349" location="Readme!A323" display="Fraction of inmune people" xr:uid="{00000000-0004-0000-0000-000031000000}"/>
    <hyperlink ref="B351" r:id="rId41" display="It can be estimated from studies such as this one: https://jamanetwork.com/journals/jamainternalmedicine/fullarticle/2768834 " xr:uid="{00000000-0004-0000-0000-000032000000}"/>
    <hyperlink ref="B352" r:id="rId42" display="You can estimate this number for US States and many countries using the total number of ever infected at: https://covid19-projections.com/" xr:uid="{00000000-0004-0000-0000-000033000000}"/>
    <hyperlink ref="A355" location="Readme!A329" display="CO2 Emission Rates" xr:uid="{00000000-0004-0000-0000-000034000000}"/>
    <hyperlink ref="A357" r:id="rId43" display="The method and tables are from Persily and de Jonge (2017)" xr:uid="{00000000-0004-0000-0000-000035000000}"/>
    <hyperlink ref="C399" r:id="rId44" display="Made public through Twitter" xr:uid="{00000000-0004-0000-0000-000036000000}"/>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CE2F-83F6-4324-AED2-C18EDA74AB6C}">
  <dimension ref="A1:E18"/>
  <sheetViews>
    <sheetView zoomScaleNormal="100" workbookViewId="0">
      <pane xSplit="1" ySplit="3" topLeftCell="B4" activePane="bottomRight" state="frozen"/>
      <selection pane="topRight" activeCell="B1" sqref="B1"/>
      <selection pane="bottomLeft" activeCell="A4" sqref="A4"/>
      <selection pane="bottomRight" activeCell="H9" sqref="H9"/>
    </sheetView>
  </sheetViews>
  <sheetFormatPr defaultColWidth="8.6640625" defaultRowHeight="15" x14ac:dyDescent="0.25"/>
  <cols>
    <col min="1" max="1" width="25.5546875" style="38" customWidth="1"/>
    <col min="2" max="2" width="23.5546875" style="38" customWidth="1"/>
    <col min="3" max="3" width="15" style="38" customWidth="1"/>
    <col min="4" max="4" width="14.33203125" style="38" customWidth="1"/>
    <col min="5" max="5" width="41.5546875" style="38" customWidth="1"/>
    <col min="6" max="16384" width="8.6640625" style="38"/>
  </cols>
  <sheetData>
    <row r="1" spans="1:5" ht="25.35" customHeight="1" thickBot="1" x14ac:dyDescent="0.3">
      <c r="A1" s="6" t="s">
        <v>69</v>
      </c>
      <c r="B1" s="7"/>
      <c r="C1" s="7"/>
      <c r="D1" s="3"/>
      <c r="E1" s="3"/>
    </row>
    <row r="2" spans="1:5" s="39" customFormat="1" ht="25.35" customHeight="1" thickTop="1" thickBot="1" x14ac:dyDescent="0.3">
      <c r="A2" s="35" t="s">
        <v>24</v>
      </c>
      <c r="B2" s="49" t="s">
        <v>26</v>
      </c>
      <c r="C2" s="50" t="s">
        <v>25</v>
      </c>
      <c r="D2" s="49">
        <v>44217</v>
      </c>
      <c r="E2" s="36"/>
    </row>
    <row r="3" spans="1:5" ht="25.35" customHeight="1" thickTop="1" thickBot="1" x14ac:dyDescent="0.3">
      <c r="A3" s="21" t="s">
        <v>2</v>
      </c>
      <c r="B3" s="19" t="s">
        <v>0</v>
      </c>
      <c r="C3" s="51" t="s">
        <v>5</v>
      </c>
      <c r="D3" s="19" t="s">
        <v>3</v>
      </c>
      <c r="E3" s="20" t="s">
        <v>4</v>
      </c>
    </row>
    <row r="4" spans="1:5" ht="25.35" customHeight="1" thickTop="1" x14ac:dyDescent="0.25">
      <c r="A4" s="11" t="s">
        <v>7</v>
      </c>
      <c r="B4" s="13" t="s">
        <v>27</v>
      </c>
      <c r="C4" s="52">
        <v>101</v>
      </c>
      <c r="D4" s="11" t="s">
        <v>6</v>
      </c>
      <c r="E4" s="13" t="s">
        <v>30</v>
      </c>
    </row>
    <row r="5" spans="1:5" ht="25.35" customHeight="1" x14ac:dyDescent="0.25">
      <c r="A5" s="11" t="s">
        <v>7</v>
      </c>
      <c r="B5" s="16" t="s">
        <v>28</v>
      </c>
      <c r="C5" s="53">
        <v>89.2</v>
      </c>
      <c r="D5" s="11" t="s">
        <v>22</v>
      </c>
      <c r="E5" s="13" t="s">
        <v>31</v>
      </c>
    </row>
    <row r="6" spans="1:5" ht="25.35" customHeight="1" x14ac:dyDescent="0.25">
      <c r="A6" s="11" t="s">
        <v>7</v>
      </c>
      <c r="B6" s="16" t="s">
        <v>29</v>
      </c>
      <c r="C6" s="54">
        <v>2.7</v>
      </c>
      <c r="D6" s="11" t="s">
        <v>23</v>
      </c>
      <c r="E6" s="13" t="s">
        <v>32</v>
      </c>
    </row>
    <row r="7" spans="1:5" ht="36.75" customHeight="1" x14ac:dyDescent="0.25">
      <c r="A7" s="14" t="s">
        <v>7</v>
      </c>
      <c r="B7" s="16" t="s">
        <v>39</v>
      </c>
      <c r="C7" s="55">
        <v>27</v>
      </c>
      <c r="D7" s="11" t="s">
        <v>1</v>
      </c>
      <c r="E7" s="13" t="s">
        <v>66</v>
      </c>
    </row>
    <row r="8" spans="1:5" ht="36.75" customHeight="1" x14ac:dyDescent="0.25">
      <c r="A8" s="15" t="s">
        <v>36</v>
      </c>
      <c r="B8" s="16" t="s">
        <v>51</v>
      </c>
      <c r="C8" s="56">
        <v>433</v>
      </c>
      <c r="D8" s="11" t="s">
        <v>8</v>
      </c>
      <c r="E8" s="13" t="s">
        <v>37</v>
      </c>
    </row>
    <row r="9" spans="1:5" ht="25.35" customHeight="1" x14ac:dyDescent="0.25">
      <c r="A9" s="15" t="s">
        <v>9</v>
      </c>
      <c r="B9" s="16" t="s">
        <v>18</v>
      </c>
      <c r="C9" s="57">
        <v>0.42638888888888887</v>
      </c>
      <c r="D9" s="11" t="s">
        <v>34</v>
      </c>
      <c r="E9" s="16" t="s">
        <v>55</v>
      </c>
    </row>
    <row r="10" spans="1:5" ht="25.35" customHeight="1" x14ac:dyDescent="0.25">
      <c r="A10" s="15" t="s">
        <v>36</v>
      </c>
      <c r="B10" s="16" t="s">
        <v>52</v>
      </c>
      <c r="C10" s="56">
        <v>1063</v>
      </c>
      <c r="D10" s="11" t="s">
        <v>8</v>
      </c>
      <c r="E10" s="16" t="s">
        <v>33</v>
      </c>
    </row>
    <row r="11" spans="1:5" ht="25.35" customHeight="1" x14ac:dyDescent="0.25">
      <c r="A11" s="15" t="s">
        <v>9</v>
      </c>
      <c r="B11" s="16" t="s">
        <v>19</v>
      </c>
      <c r="C11" s="57">
        <v>0.44236111111111115</v>
      </c>
      <c r="D11" s="11" t="s">
        <v>34</v>
      </c>
      <c r="E11" s="16" t="s">
        <v>56</v>
      </c>
    </row>
    <row r="12" spans="1:5" ht="25.35" customHeight="1" x14ac:dyDescent="0.25">
      <c r="A12" s="15" t="s">
        <v>36</v>
      </c>
      <c r="B12" s="16" t="s">
        <v>53</v>
      </c>
      <c r="C12" s="56">
        <v>546</v>
      </c>
      <c r="D12" s="11" t="s">
        <v>8</v>
      </c>
      <c r="E12" s="16" t="s">
        <v>35</v>
      </c>
    </row>
    <row r="13" spans="1:5" ht="25.35" customHeight="1" x14ac:dyDescent="0.25">
      <c r="A13" s="15" t="s">
        <v>9</v>
      </c>
      <c r="B13" s="16" t="s">
        <v>20</v>
      </c>
      <c r="C13" s="57">
        <v>0.46319444444444446</v>
      </c>
      <c r="D13" s="11" t="s">
        <v>34</v>
      </c>
      <c r="E13" s="16" t="s">
        <v>57</v>
      </c>
    </row>
    <row r="14" spans="1:5" ht="36.75" customHeight="1" x14ac:dyDescent="0.25">
      <c r="A14" s="15" t="s">
        <v>36</v>
      </c>
      <c r="B14" s="16" t="s">
        <v>54</v>
      </c>
      <c r="C14" s="56">
        <v>449</v>
      </c>
      <c r="D14" s="11" t="s">
        <v>8</v>
      </c>
      <c r="E14" s="13" t="s">
        <v>38</v>
      </c>
    </row>
    <row r="15" spans="1:5" ht="25.35" customHeight="1" thickBot="1" x14ac:dyDescent="0.3">
      <c r="A15" s="17" t="s">
        <v>9</v>
      </c>
      <c r="B15" s="18" t="s">
        <v>21</v>
      </c>
      <c r="C15" s="58">
        <v>0.47430555555555554</v>
      </c>
      <c r="D15" s="11" t="s">
        <v>34</v>
      </c>
      <c r="E15" s="18" t="s">
        <v>58</v>
      </c>
    </row>
    <row r="16" spans="1:5" ht="15.6" thickTop="1" x14ac:dyDescent="0.25"/>
    <row r="17" spans="3:3" x14ac:dyDescent="0.25">
      <c r="C17" s="40"/>
    </row>
    <row r="18" spans="3:3" x14ac:dyDescent="0.25">
      <c r="C18" s="41"/>
    </row>
  </sheetData>
  <pageMargins left="0.7" right="0.7" top="0.75" bottom="0.75" header="0.3" footer="0.3"/>
  <pageSetup scale="76"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CD0B-DF69-4693-A1E6-D4B9FCC45CA4}">
  <dimension ref="A1:E10"/>
  <sheetViews>
    <sheetView zoomScaleNormal="100" workbookViewId="0">
      <selection activeCell="E15" sqref="E15"/>
    </sheetView>
  </sheetViews>
  <sheetFormatPr defaultColWidth="8.6640625" defaultRowHeight="15" x14ac:dyDescent="0.25"/>
  <cols>
    <col min="1" max="1" width="25.5546875" style="38" customWidth="1"/>
    <col min="2" max="2" width="28.5546875" style="38" bestFit="1" customWidth="1"/>
    <col min="3" max="3" width="13.88671875" style="45" customWidth="1"/>
    <col min="4" max="4" width="11.109375" style="38" customWidth="1"/>
    <col min="5" max="5" width="44.88671875" style="44" customWidth="1"/>
    <col min="6" max="16384" width="8.6640625" style="38"/>
  </cols>
  <sheetData>
    <row r="1" spans="1:5" ht="25.35" customHeight="1" x14ac:dyDescent="0.25">
      <c r="A1" s="7" t="s">
        <v>70</v>
      </c>
      <c r="B1" s="7"/>
      <c r="C1" s="6"/>
      <c r="D1" s="3"/>
      <c r="E1" s="3"/>
    </row>
    <row r="2" spans="1:5" ht="36.75" customHeight="1" x14ac:dyDescent="0.25">
      <c r="A2" s="21" t="s">
        <v>2</v>
      </c>
      <c r="B2" s="19" t="s">
        <v>0</v>
      </c>
      <c r="C2" s="19" t="s">
        <v>15</v>
      </c>
      <c r="D2" s="19" t="s">
        <v>3</v>
      </c>
      <c r="E2" s="20" t="s">
        <v>4</v>
      </c>
    </row>
    <row r="3" spans="1:5" ht="25.35" customHeight="1" x14ac:dyDescent="0.25">
      <c r="A3" s="14" t="s">
        <v>7</v>
      </c>
      <c r="B3" s="12" t="s">
        <v>16</v>
      </c>
      <c r="C3" s="22">
        <f>('Example datasheet'!C5)*('Example datasheet'!C6)</f>
        <v>240.84000000000003</v>
      </c>
      <c r="D3" s="23" t="s">
        <v>42</v>
      </c>
      <c r="E3" s="24" t="s">
        <v>40</v>
      </c>
    </row>
    <row r="4" spans="1:5" ht="36.75" customHeight="1" x14ac:dyDescent="0.25">
      <c r="A4" s="25" t="s">
        <v>41</v>
      </c>
      <c r="B4" s="26" t="s">
        <v>59</v>
      </c>
      <c r="C4" s="22">
        <f>AVERAGE('Example datasheet'!C8,'Example datasheet'!C14)</f>
        <v>441</v>
      </c>
      <c r="D4" s="23" t="s">
        <v>8</v>
      </c>
      <c r="E4" s="24" t="s">
        <v>63</v>
      </c>
    </row>
    <row r="5" spans="1:5" ht="36.75" customHeight="1" x14ac:dyDescent="0.25">
      <c r="A5" s="25" t="s">
        <v>41</v>
      </c>
      <c r="B5" s="26" t="s">
        <v>60</v>
      </c>
      <c r="C5" s="22">
        <f>('Example datasheet'!C10)-('Example calculations'!C4)</f>
        <v>622</v>
      </c>
      <c r="D5" s="23" t="s">
        <v>8</v>
      </c>
      <c r="E5" s="24" t="s">
        <v>64</v>
      </c>
    </row>
    <row r="6" spans="1:5" ht="36.75" customHeight="1" x14ac:dyDescent="0.25">
      <c r="A6" s="25" t="s">
        <v>41</v>
      </c>
      <c r="B6" s="26" t="s">
        <v>61</v>
      </c>
      <c r="C6" s="22">
        <f>('Example datasheet'!C12)-('Example calculations'!C4)</f>
        <v>105</v>
      </c>
      <c r="D6" s="23" t="s">
        <v>8</v>
      </c>
      <c r="E6" s="24" t="s">
        <v>65</v>
      </c>
    </row>
    <row r="7" spans="1:5" ht="36.75" customHeight="1" x14ac:dyDescent="0.25">
      <c r="A7" s="25" t="s">
        <v>41</v>
      </c>
      <c r="B7" s="27" t="s">
        <v>62</v>
      </c>
      <c r="C7" s="28">
        <f>C6/C5</f>
        <v>0.16881028938906753</v>
      </c>
      <c r="D7" s="23" t="s">
        <v>43</v>
      </c>
      <c r="E7" s="24" t="s">
        <v>46</v>
      </c>
    </row>
    <row r="8" spans="1:5" ht="25.35" customHeight="1" x14ac:dyDescent="0.25">
      <c r="A8" s="29" t="s">
        <v>9</v>
      </c>
      <c r="B8" s="30" t="s">
        <v>17</v>
      </c>
      <c r="C8" s="31">
        <f>('Example datasheet'!C13-'Example datasheet'!C11)*60*24</f>
        <v>29.999999999999972</v>
      </c>
      <c r="D8" s="32" t="s">
        <v>45</v>
      </c>
      <c r="E8" s="33" t="s">
        <v>44</v>
      </c>
    </row>
    <row r="10" spans="1:5" x14ac:dyDescent="0.25">
      <c r="B10" s="42"/>
      <c r="C10" s="43"/>
    </row>
  </sheetData>
  <sheetProtection algorithmName="SHA-512" hashValue="wCN2pVzh74SDxFcy1r/MJasZ7d/hgAw5hrURwej1oE1SimbeO3WBhZcIVMibzC4yhZ6P2ZLZkpQccxfZ25AHTw==" saltValue="XFOegBySdzAponw4ATA1sQ==" spinCount="100000" sheet="1" objects="1" scenarios="1"/>
  <pageMargins left="0.7" right="0.7" top="0.75" bottom="0.75" header="0.3" footer="0.3"/>
  <pageSetup scale="7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E45F-06B6-4CB1-87E7-8E2AEBD63C60}">
  <dimension ref="A1:D6"/>
  <sheetViews>
    <sheetView zoomScaleNormal="100" workbookViewId="0">
      <selection activeCell="E13" sqref="E13"/>
    </sheetView>
  </sheetViews>
  <sheetFormatPr defaultColWidth="8.6640625" defaultRowHeight="15" x14ac:dyDescent="0.25"/>
  <cols>
    <col min="1" max="1" width="25.5546875" style="38" customWidth="1"/>
    <col min="2" max="2" width="35.5546875" style="38" customWidth="1"/>
    <col min="3" max="3" width="13.88671875" style="38" customWidth="1"/>
    <col min="4" max="4" width="14.5546875" style="38" customWidth="1"/>
    <col min="5" max="16384" width="8.6640625" style="38"/>
  </cols>
  <sheetData>
    <row r="1" spans="1:4" ht="25.35" customHeight="1" x14ac:dyDescent="0.25">
      <c r="A1" s="6" t="s">
        <v>71</v>
      </c>
      <c r="B1" s="7"/>
      <c r="C1" s="7"/>
      <c r="D1" s="3"/>
    </row>
    <row r="2" spans="1:4" ht="36.75" customHeight="1" x14ac:dyDescent="0.25">
      <c r="A2" s="21" t="s">
        <v>2</v>
      </c>
      <c r="B2" s="19" t="s">
        <v>0</v>
      </c>
      <c r="C2" s="19" t="s">
        <v>15</v>
      </c>
      <c r="D2" s="20" t="s">
        <v>3</v>
      </c>
    </row>
    <row r="3" spans="1:4" ht="25.35" customHeight="1" x14ac:dyDescent="0.25">
      <c r="A3" s="14" t="s">
        <v>10</v>
      </c>
      <c r="B3" s="12" t="s">
        <v>50</v>
      </c>
      <c r="C3" s="46">
        <f>-LN('Example calculations'!C7)/('Example calculations'!C8/60)</f>
        <v>3.5579594851633156</v>
      </c>
      <c r="D3" s="24" t="s">
        <v>14</v>
      </c>
    </row>
    <row r="4" spans="1:4" ht="25.35" customHeight="1" x14ac:dyDescent="0.25">
      <c r="A4" s="14" t="s">
        <v>10</v>
      </c>
      <c r="B4" s="26" t="s">
        <v>11</v>
      </c>
      <c r="C4" s="22">
        <f>C3*'Example calculations'!C3</f>
        <v>856.89896240673306</v>
      </c>
      <c r="D4" s="24" t="s">
        <v>48</v>
      </c>
    </row>
    <row r="5" spans="1:4" ht="25.35" customHeight="1" x14ac:dyDescent="0.25">
      <c r="A5" s="14" t="s">
        <v>10</v>
      </c>
      <c r="B5" s="26" t="s">
        <v>12</v>
      </c>
      <c r="C5" s="47">
        <f>(C4*1000/3600)/('Example datasheet'!C7)</f>
        <v>8.8158329465713283</v>
      </c>
      <c r="D5" s="24" t="s">
        <v>47</v>
      </c>
    </row>
    <row r="6" spans="1:4" ht="25.35" customHeight="1" x14ac:dyDescent="0.25">
      <c r="A6" s="34" t="s">
        <v>10</v>
      </c>
      <c r="B6" s="30" t="s">
        <v>13</v>
      </c>
      <c r="C6" s="48">
        <f>(C4*1000/3600)/'Example datasheet'!C4</f>
        <v>2.356707817400256</v>
      </c>
      <c r="D6" s="33" t="s">
        <v>49</v>
      </c>
    </row>
  </sheetData>
  <sheetProtection algorithmName="SHA-512" hashValue="B91hYm/nzUU58rPWrFQ8ctZNofaJzN16Pb3r0Q09kgKj4gBgxEjZZrFreUaVqZj1Pp0Y2SGrWXE6iu27LQ4nmg==" saltValue="GTm/04Pnk3GXjhlxFUq6BQ==" spinCount="100000" sheet="1" objects="1" scenarios="1"/>
  <pageMargins left="0.7" right="0.7" top="0.75" bottom="0.75" header="0.3" footer="0.3"/>
  <pageSetup orientation="portrait" r:id="rId1"/>
  <ignoredErrors>
    <ignoredError sqref="C3"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1b84dc3196bb75941adc189cd0ab4152">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b3c010d8c6ce3c52cb30649e970328c"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 xsi:nil="true"/>
    <off2d280d04f435e8ad65f64297220d7 xmlns="a48324c4-7d20-48d3-8188-32763737222b">
      <Terms xmlns="http://schemas.microsoft.com/office/infopath/2007/PartnerControls"/>
    </off2d280d04f435e8ad65f64297220d7>
    <Health_x0020_Alert xmlns="a48324c4-7d20-48d3-8188-32763737222b" xsi:nil="true"/>
    <TaxCatchAll xmlns="a48324c4-7d20-48d3-8188-32763737222b"/>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27B0C-CE77-44EA-BED9-D1359F2DC10B}"/>
</file>

<file path=customXml/itemProps2.xml><?xml version="1.0" encoding="utf-8"?>
<ds:datastoreItem xmlns:ds="http://schemas.openxmlformats.org/officeDocument/2006/customXml" ds:itemID="{E3398249-A4B5-4C9D-8D06-D9BD3BD0BD80}"/>
</file>

<file path=customXml/itemProps3.xml><?xml version="1.0" encoding="utf-8"?>
<ds:datastoreItem xmlns:ds="http://schemas.openxmlformats.org/officeDocument/2006/customXml" ds:itemID="{ACD31AFF-ADFC-46E8-B1D5-2236A0B72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Example datasheet</vt:lpstr>
      <vt:lpstr>Example calculations</vt:lpstr>
      <vt:lpstr>Example estimated 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Datasheet for estimating VR from CO2 decay rates - SI Units</dc:title>
  <dc:creator>CDPH</dc:creator>
  <cp:lastModifiedBy>Chen, Wenhao (CDPH-DEODC-EHLB)</cp:lastModifiedBy>
  <cp:lastPrinted>2021-07-23T21:38:36Z</cp:lastPrinted>
  <dcterms:created xsi:type="dcterms:W3CDTF">2019-07-16T20:39:31Z</dcterms:created>
  <dcterms:modified xsi:type="dcterms:W3CDTF">2021-07-28T18:38:16Z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